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euil1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<sst xmlns="http://schemas.openxmlformats.org/spreadsheetml/2006/main" count="93" uniqueCount="86">
  <si>
    <t>CHIFFRES CLÉS 2017</t>
  </si>
  <si>
    <t>Service :</t>
  </si>
  <si>
    <t>1- PERSONNEL ET BUDGET</t>
  </si>
  <si>
    <t xml:space="preserve"> Personnels d’État (nombre de personnes physiques)</t>
  </si>
  <si>
    <t>Personnels d’État (ETP)</t>
  </si>
  <si>
    <t>Crédits de fonctionnement gérés par le service</t>
  </si>
  <si>
    <t>Crédits de fonctionnement gérés par le ministère</t>
  </si>
  <si>
    <t>Crédits d'investissement gérés par le service</t>
  </si>
  <si>
    <t>Crédits d'investissement gérés par le ministère</t>
  </si>
  <si>
    <t>2- ACCROISSEMENT DES FONDS</t>
  </si>
  <si>
    <t>Métrage linéaire nouvellement occupé dans l'année</t>
  </si>
  <si>
    <t>Accroissement des fonds publics dans l'année (ml)</t>
  </si>
  <si>
    <t>Accroissement des fonds publics dans l'année (Go)</t>
  </si>
  <si>
    <t>Accroissement des fonds publics dans l'année (unités)</t>
  </si>
  <si>
    <t>Accroissement des fonds privés dans l'année (ml)</t>
  </si>
  <si>
    <t>Accroissement des fonds privés dans l'année (unités)</t>
  </si>
  <si>
    <t>Accroissement de la bibliothèque dans l'année (ml)</t>
  </si>
  <si>
    <t xml:space="preserve"> Fonds conservés cumulés au 31 décembre 2017 (ml)</t>
  </si>
  <si>
    <t>Actions relatives à l'archivage électronique (oui/non)</t>
  </si>
  <si>
    <t>3- INSTRUMENTS DE RECHERCHE</t>
  </si>
  <si>
    <t>Fonds munis d’un instrument de recherche dans l’année (ml)</t>
  </si>
  <si>
    <t>Fonds munis d'un instrument de recherche dans l'année sur le total des fonds collectés dans l’année (%)</t>
  </si>
  <si>
    <t>Nombre d'instruments de recherche synthétiques</t>
  </si>
  <si>
    <t>Nombre d'instruments de recherche analytiques</t>
  </si>
  <si>
    <t>Total des fonds munis d’un instrument de recherche (ml)</t>
  </si>
  <si>
    <t>Fonds munis d'un instrument de recherche sur le total des fonds (%)</t>
  </si>
  <si>
    <t>4- CONSERVATION ET RESTAURATION</t>
  </si>
  <si>
    <t xml:space="preserve"> Fonds bien conditionnés (métrage en ml)</t>
  </si>
  <si>
    <t>Pourcentage des fonds bien conditionnés sur l’ensemble des fonds conservés</t>
  </si>
  <si>
    <t xml:space="preserve"> Magasins (m²)</t>
  </si>
  <si>
    <t xml:space="preserve"> Magasins aux normes (m²)</t>
  </si>
  <si>
    <t>(% par rapport à la surface)</t>
  </si>
  <si>
    <t>Surface totale du bâtiment (m²)</t>
  </si>
  <si>
    <t>Fonds microfilmés dans l’année (ml)</t>
  </si>
  <si>
    <t>Opérations en interne de restauration (nombre d’unités)</t>
  </si>
  <si>
    <t>Budget attribué à la restauration (externalisée)</t>
  </si>
  <si>
    <t>Présence d’un atelier de restauration</t>
  </si>
  <si>
    <t>5- OCCUPATION DE L'ESPACE ET NOUVEAUX ÉQUIPEMENTS</t>
  </si>
  <si>
    <t>Métrage équipé (ml)</t>
  </si>
  <si>
    <t>Métrage occupé (ml)</t>
  </si>
  <si>
    <t>Métrage occupé par rapport au métrage équipé (%)</t>
  </si>
  <si>
    <t>Métrage linéaire disponible au 31 décembre 2017 (ml)</t>
  </si>
  <si>
    <t>6- NUMÉRISATION</t>
  </si>
  <si>
    <t>Pages/Fichiers numérisés (accroissement annuel)</t>
  </si>
  <si>
    <t>Pages/Fichiers numérisés depuis le début des opérations de numérisation</t>
  </si>
  <si>
    <t>dont état civil</t>
  </si>
  <si>
    <t>Images/Fichiers numérisés (accroissement annuel)</t>
  </si>
  <si>
    <t>Images/Fichiers numérisés depuis le début des opérations de numérisation</t>
  </si>
  <si>
    <t>7- MISE EN LIGNE</t>
  </si>
  <si>
    <t>Adresse du site internet du service/de la page archives</t>
  </si>
  <si>
    <t>Date de mise en service</t>
  </si>
  <si>
    <t>Pages/ Fichiers mis en ligne depuis le début des opérations de mise en ligne</t>
  </si>
  <si>
    <t>Pages/Fichiers mis en ligne par rapport au nombre de pages numérisées (%)</t>
  </si>
  <si>
    <t>Images/Fichiers mis en ligne depuis le début des opérations de mise en ligne</t>
  </si>
  <si>
    <t>Images/Fichiers mis en ligne par rapport au nombre d’images numérisées (%)</t>
  </si>
  <si>
    <t>Pages disponibles en local</t>
  </si>
  <si>
    <t>Pages disponibles en local par rapport au nombre de pages numérisées (%)</t>
  </si>
  <si>
    <t>Images disponibles en local</t>
  </si>
  <si>
    <t>Images disponibles en local par rapport au nombre de pages numérisées (%)</t>
  </si>
  <si>
    <t>8- COMMUNICATION</t>
  </si>
  <si>
    <t>Lecteurs (personnes physiques inscrites)</t>
  </si>
  <si>
    <t>dont généalogistes</t>
  </si>
  <si>
    <t>n.c.</t>
  </si>
  <si>
    <t>(en %)</t>
  </si>
  <si>
    <t>/</t>
  </si>
  <si>
    <t>dont chercheurs/scientifiques</t>
  </si>
  <si>
    <t>dont recherches individuelles/administratives</t>
  </si>
  <si>
    <t>Accès à la salle de lecture (en nombre de séances de travail)</t>
  </si>
  <si>
    <t>Communications</t>
  </si>
  <si>
    <t>Recherches par correspondance</t>
  </si>
  <si>
    <t>Dérogations instruites</t>
  </si>
  <si>
    <t>Articles accordés</t>
  </si>
  <si>
    <t>9- CONSULTATION EN LIGNE</t>
  </si>
  <si>
    <t>Pages/images vues</t>
  </si>
  <si>
    <t>Visites sur le site internet (en nombre de connexions)</t>
  </si>
  <si>
    <t>Visiteurs uniques</t>
  </si>
  <si>
    <t>10- EXPOSITIONS ET ANIMATIONS</t>
  </si>
  <si>
    <t>Expositions aux Archives nationales (en nombre)</t>
  </si>
  <si>
    <t>Le cas échéant, nombre de visiteurs</t>
  </si>
  <si>
    <t>dont scolaires</t>
  </si>
  <si>
    <t>Expositions réalisées en collaboration avec d'autres services (en nombre)</t>
  </si>
  <si>
    <t>Expositions virtuelles sur le site internet (oui/non)</t>
  </si>
  <si>
    <t>Scolaires accueillis (en nombre d'élèves)</t>
  </si>
  <si>
    <t>Public des conférences, lectures et autres</t>
  </si>
  <si>
    <t>Fréquentation totale du service (séances en salle de lecture, expositions, scolaires, autres actions culturelles)</t>
  </si>
  <si>
    <t>Archives nationales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</si>
</sst>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[$€-40C];[Red]&quot;-&quot;#,##0&quot; &quot;[$€-40C]"/>
    <numFmt numFmtId="165" formatCode="0&quot; &quot;%"/>
    <numFmt numFmtId="166" formatCode="0.00&quot; &quot;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Times New Roman1"/>
      <family val="0"/>
    </font>
    <font>
      <sz val="10.5"/>
      <color indexed="8"/>
      <name val="Times New Roman1"/>
      <family val="0"/>
    </font>
    <font>
      <b/>
      <u val="single"/>
      <sz val="10.5"/>
      <color indexed="8"/>
      <name val="Times New Roman1"/>
      <family val="0"/>
    </font>
    <font>
      <sz val="10.5"/>
      <color indexed="23"/>
      <name val="Times New Roman1"/>
      <family val="0"/>
    </font>
    <font>
      <u val="single"/>
      <sz val="10.5"/>
      <color indexed="8"/>
      <name val="Times New Roman1"/>
      <family val="0"/>
    </font>
    <font>
      <i/>
      <sz val="10.5"/>
      <color indexed="8"/>
      <name val="Times New Roman1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.5"/>
      <color theme="1"/>
      <name val="Times New Roman1"/>
      <family val="0"/>
    </font>
    <font>
      <sz val="10.5"/>
      <color theme="1"/>
      <name val="Times New Roman1"/>
      <family val="0"/>
    </font>
    <font>
      <b/>
      <u val="single"/>
      <sz val="10.5"/>
      <color theme="1"/>
      <name val="Times New Roman1"/>
      <family val="0"/>
    </font>
    <font>
      <sz val="10.5"/>
      <color rgb="FF808080"/>
      <name val="Times New Roman1"/>
      <family val="0"/>
    </font>
    <font>
      <u val="single"/>
      <sz val="10.5"/>
      <color theme="1"/>
      <name val="Times New Roman1"/>
      <family val="0"/>
    </font>
    <font>
      <i/>
      <sz val="10.5"/>
      <color theme="1"/>
      <name val="Times New Roman1"/>
      <family val="0"/>
    </font>
    <font>
      <sz val="10.5"/>
      <color rgb="FF666666"/>
      <name val="Times New Roman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40" fillId="0" borderId="10" xfId="0" applyFont="1" applyFill="1" applyBorder="1" applyAlignment="1" applyProtection="1">
      <alignment horizontal="center"/>
      <protection/>
    </xf>
    <xf numFmtId="0" fontId="40" fillId="0" borderId="0" xfId="0" applyFont="1" applyAlignment="1">
      <alignment horizontal="center"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left"/>
    </xf>
    <xf numFmtId="1" fontId="40" fillId="0" borderId="0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41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right"/>
    </xf>
    <xf numFmtId="0" fontId="41" fillId="0" borderId="10" xfId="0" applyFont="1" applyFill="1" applyBorder="1" applyAlignment="1" applyProtection="1">
      <alignment horizontal="center"/>
      <protection locked="0"/>
    </xf>
    <xf numFmtId="164" fontId="41" fillId="0" borderId="10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 horizontal="right"/>
    </xf>
    <xf numFmtId="0" fontId="41" fillId="0" borderId="0" xfId="0" applyFont="1" applyFill="1" applyAlignment="1">
      <alignment/>
    </xf>
    <xf numFmtId="0" fontId="43" fillId="0" borderId="0" xfId="0" applyFont="1" applyAlignment="1">
      <alignment horizontal="right"/>
    </xf>
    <xf numFmtId="3" fontId="41" fillId="0" borderId="10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Fill="1" applyAlignment="1">
      <alignment horizontal="right"/>
    </xf>
    <xf numFmtId="0" fontId="41" fillId="0" borderId="10" xfId="0" applyFont="1" applyBorder="1" applyAlignment="1">
      <alignment horizontal="center"/>
    </xf>
    <xf numFmtId="0" fontId="41" fillId="0" borderId="0" xfId="0" applyFont="1" applyFill="1" applyAlignment="1">
      <alignment horizontal="right"/>
    </xf>
    <xf numFmtId="0" fontId="43" fillId="0" borderId="0" xfId="0" applyFont="1" applyFill="1" applyBorder="1" applyAlignment="1">
      <alignment horizontal="right" vertical="center" wrapText="1"/>
    </xf>
    <xf numFmtId="165" fontId="41" fillId="0" borderId="10" xfId="0" applyNumberFormat="1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>
      <alignment horizontal="right"/>
    </xf>
    <xf numFmtId="166" fontId="41" fillId="33" borderId="10" xfId="0" applyNumberFormat="1" applyFont="1" applyFill="1" applyBorder="1" applyAlignment="1" applyProtection="1">
      <alignment horizontal="center"/>
      <protection locked="0"/>
    </xf>
    <xf numFmtId="165" fontId="41" fillId="33" borderId="1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 wrapText="1"/>
    </xf>
    <xf numFmtId="0" fontId="45" fillId="0" borderId="0" xfId="0" applyFont="1" applyAlignment="1">
      <alignment horizontal="left"/>
    </xf>
    <xf numFmtId="0" fontId="40" fillId="0" borderId="0" xfId="0" applyFont="1" applyBorder="1" applyAlignment="1">
      <alignment horizontal="justify" vertical="center"/>
    </xf>
    <xf numFmtId="0" fontId="41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right"/>
    </xf>
    <xf numFmtId="0" fontId="40" fillId="0" borderId="0" xfId="0" applyFont="1" applyAlignment="1">
      <alignment/>
    </xf>
    <xf numFmtId="0" fontId="43" fillId="0" borderId="0" xfId="0" applyFont="1" applyBorder="1" applyAlignment="1">
      <alignment horizontal="right"/>
    </xf>
    <xf numFmtId="0" fontId="43" fillId="0" borderId="0" xfId="0" applyFont="1" applyFill="1" applyBorder="1" applyAlignment="1">
      <alignment horizontal="right" wrapText="1"/>
    </xf>
    <xf numFmtId="0" fontId="43" fillId="0" borderId="0" xfId="0" applyFont="1" applyAlignment="1">
      <alignment horizontal="right" wrapText="1"/>
    </xf>
    <xf numFmtId="0" fontId="43" fillId="0" borderId="0" xfId="0" applyFont="1" applyFill="1" applyAlignment="1">
      <alignment horizontal="right" wrapText="1"/>
    </xf>
    <xf numFmtId="166" fontId="43" fillId="0" borderId="0" xfId="0" applyNumberFormat="1" applyFont="1" applyAlignment="1">
      <alignment horizontal="right" wrapText="1"/>
    </xf>
    <xf numFmtId="0" fontId="43" fillId="0" borderId="0" xfId="0" applyFont="1" applyBorder="1" applyAlignment="1">
      <alignment horizontal="right" wrapText="1"/>
    </xf>
    <xf numFmtId="3" fontId="40" fillId="33" borderId="10" xfId="0" applyNumberFormat="1" applyFont="1" applyFill="1" applyBorder="1" applyAlignment="1" applyProtection="1">
      <alignment horizontal="center" vertical="center"/>
      <protection locked="0"/>
    </xf>
    <xf numFmtId="3" fontId="41" fillId="34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nt1\SIAF\5_sdaacr\1_dossiers_courants\11_coordination_reseau\113_rapports_annuels\11.3.11%20Rapport%20annuel%202017\3_Reponses\AN\AN_2017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re"/>
      <sheetName val="Sommaire"/>
      <sheetName val="1 Finances"/>
      <sheetName val="2 Personnel"/>
      <sheetName val="3 Bâtiments"/>
      <sheetName val="4 Producteurs"/>
      <sheetName val="5 Collecte"/>
      <sheetName val="6 Traitement"/>
      <sheetName val="7 Informatique"/>
      <sheetName val="8 Conservation"/>
      <sheetName val="9 Numérisation"/>
      <sheetName val="10 Communication"/>
      <sheetName val="11 Site internet"/>
      <sheetName val="12 Valorisation"/>
      <sheetName val="ne pas modifier (chiffres-clés)"/>
    </sheetNames>
    <sheetDataSet>
      <sheetData sheetId="2">
        <row r="10">
          <cell r="E10">
            <v>10029851</v>
          </cell>
        </row>
        <row r="15">
          <cell r="E15">
            <v>2786049</v>
          </cell>
        </row>
      </sheetData>
      <sheetData sheetId="3">
        <row r="4">
          <cell r="F4">
            <v>496</v>
          </cell>
        </row>
        <row r="15">
          <cell r="B15">
            <v>176.50000000000003</v>
          </cell>
          <cell r="D15">
            <v>106.6</v>
          </cell>
          <cell r="F15">
            <v>199.6</v>
          </cell>
        </row>
      </sheetData>
      <sheetData sheetId="4">
        <row r="10">
          <cell r="D10">
            <v>73280</v>
          </cell>
          <cell r="E10">
            <v>39445</v>
          </cell>
          <cell r="F10" t="str">
            <v>Sinistre Bâtiment modulaire mis en place 400 m² de bureaux</v>
          </cell>
        </row>
        <row r="13">
          <cell r="D13">
            <v>46347</v>
          </cell>
          <cell r="E13">
            <v>19200</v>
          </cell>
        </row>
        <row r="58">
          <cell r="E58">
            <v>435080</v>
          </cell>
          <cell r="G58">
            <v>615</v>
          </cell>
          <cell r="H58">
            <v>351045</v>
          </cell>
          <cell r="I58">
            <v>84035</v>
          </cell>
        </row>
        <row r="68">
          <cell r="F68">
            <v>3</v>
          </cell>
        </row>
      </sheetData>
      <sheetData sheetId="5">
        <row r="9">
          <cell r="E9" t="str">
            <v>Oui</v>
          </cell>
        </row>
      </sheetData>
      <sheetData sheetId="6">
        <row r="24">
          <cell r="C24">
            <v>4124.5199999999995</v>
          </cell>
          <cell r="F24">
            <v>5163.513</v>
          </cell>
          <cell r="I24">
            <v>460522</v>
          </cell>
        </row>
        <row r="42">
          <cell r="C42">
            <v>437.49</v>
          </cell>
          <cell r="D42">
            <v>200</v>
          </cell>
        </row>
        <row r="73">
          <cell r="G73">
            <v>15</v>
          </cell>
        </row>
      </sheetData>
      <sheetData sheetId="7">
        <row r="10">
          <cell r="F10">
            <v>1639.68</v>
          </cell>
        </row>
        <row r="11">
          <cell r="F11" t="str">
            <v>35.94 %</v>
          </cell>
        </row>
        <row r="27">
          <cell r="D27">
            <v>0</v>
          </cell>
          <cell r="E27">
            <v>191</v>
          </cell>
        </row>
        <row r="30">
          <cell r="F30">
            <v>339.5</v>
          </cell>
        </row>
        <row r="31">
          <cell r="F31">
            <v>0.97</v>
          </cell>
        </row>
      </sheetData>
      <sheetData sheetId="9">
        <row r="19">
          <cell r="F19">
            <v>34200</v>
          </cell>
        </row>
        <row r="55">
          <cell r="F55">
            <v>280000</v>
          </cell>
        </row>
        <row r="64">
          <cell r="C64">
            <v>1733</v>
          </cell>
        </row>
      </sheetData>
      <sheetData sheetId="10">
        <row r="16">
          <cell r="D16">
            <v>15692.75</v>
          </cell>
        </row>
        <row r="27">
          <cell r="D27">
            <v>154895</v>
          </cell>
        </row>
        <row r="28">
          <cell r="D28">
            <v>47177</v>
          </cell>
        </row>
        <row r="43">
          <cell r="B43">
            <v>8995006</v>
          </cell>
          <cell r="C43">
            <v>506008</v>
          </cell>
          <cell r="D43">
            <v>6895971</v>
          </cell>
        </row>
        <row r="45">
          <cell r="B45">
            <v>211051</v>
          </cell>
          <cell r="D45">
            <v>112421</v>
          </cell>
        </row>
      </sheetData>
      <sheetData sheetId="11">
        <row r="15">
          <cell r="E15">
            <v>38823</v>
          </cell>
        </row>
        <row r="17">
          <cell r="E17">
            <v>16256</v>
          </cell>
        </row>
        <row r="25">
          <cell r="E25">
            <v>141224</v>
          </cell>
        </row>
        <row r="35">
          <cell r="E35">
            <v>1329</v>
          </cell>
        </row>
        <row r="36">
          <cell r="E36">
            <v>8990</v>
          </cell>
        </row>
      </sheetData>
      <sheetData sheetId="12">
        <row r="9">
          <cell r="C9">
            <v>2013</v>
          </cell>
        </row>
        <row r="17">
          <cell r="B17">
            <v>12666661</v>
          </cell>
          <cell r="C17">
            <v>5022797</v>
          </cell>
        </row>
        <row r="18">
          <cell r="B18">
            <v>810204</v>
          </cell>
          <cell r="C18">
            <v>538170</v>
          </cell>
        </row>
        <row r="19">
          <cell r="B19">
            <v>492215</v>
          </cell>
        </row>
        <row r="42">
          <cell r="C42" t="str">
            <v>Non</v>
          </cell>
        </row>
      </sheetData>
      <sheetData sheetId="13">
        <row r="7">
          <cell r="G7">
            <v>10</v>
          </cell>
        </row>
        <row r="36">
          <cell r="H36">
            <v>126447</v>
          </cell>
        </row>
        <row r="37">
          <cell r="H37">
            <v>732</v>
          </cell>
        </row>
        <row r="114">
          <cell r="H114">
            <v>41356</v>
          </cell>
        </row>
        <row r="150">
          <cell r="H150">
            <v>9634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7">
      <selection activeCell="N18" sqref="N18"/>
    </sheetView>
  </sheetViews>
  <sheetFormatPr defaultColWidth="11.421875" defaultRowHeight="15"/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2"/>
      <c r="B2" s="3"/>
      <c r="C2" s="3"/>
      <c r="D2" s="4"/>
      <c r="E2" s="5"/>
      <c r="F2" s="4"/>
      <c r="G2" s="5"/>
    </row>
    <row r="3" spans="1:7" ht="15">
      <c r="A3" s="2"/>
      <c r="B3" s="6" t="s">
        <v>1</v>
      </c>
      <c r="C3" s="7" t="s">
        <v>85</v>
      </c>
      <c r="D3" s="5"/>
      <c r="E3" s="5"/>
      <c r="F3" s="4"/>
      <c r="G3" s="5"/>
    </row>
    <row r="4" spans="1:7" ht="15">
      <c r="A4" s="2"/>
      <c r="B4" s="6"/>
      <c r="C4" s="7"/>
      <c r="D4" s="5"/>
      <c r="E4" s="5"/>
      <c r="F4" s="4"/>
      <c r="G4" s="5"/>
    </row>
    <row r="5" spans="1:7" ht="15">
      <c r="A5" s="8"/>
      <c r="B5" s="5"/>
      <c r="C5" s="5"/>
      <c r="D5" s="7"/>
      <c r="E5" s="9" t="s">
        <v>2</v>
      </c>
      <c r="F5" s="10"/>
      <c r="G5" s="5"/>
    </row>
    <row r="6" spans="1:7" ht="15">
      <c r="A6" s="8"/>
      <c r="B6" s="11"/>
      <c r="C6" s="11"/>
      <c r="D6" s="7"/>
      <c r="E6" s="12" t="s">
        <v>3</v>
      </c>
      <c r="F6" s="10"/>
      <c r="G6" s="13">
        <f>'[1]2 Personnel'!F4</f>
        <v>496</v>
      </c>
    </row>
    <row r="7" spans="1:7" ht="15">
      <c r="A7" s="8"/>
      <c r="B7" s="11"/>
      <c r="C7" s="11"/>
      <c r="D7" s="7"/>
      <c r="E7" s="12" t="s">
        <v>4</v>
      </c>
      <c r="F7" s="10"/>
      <c r="G7" s="13">
        <f>SUM('[1]2 Personnel'!B15,'[1]2 Personnel'!D15,'[1]2 Personnel'!F15)</f>
        <v>482.70000000000005</v>
      </c>
    </row>
    <row r="8" spans="1:7" ht="15">
      <c r="A8" s="8"/>
      <c r="B8" s="7"/>
      <c r="C8" s="7"/>
      <c r="D8" s="7"/>
      <c r="E8" s="12" t="s">
        <v>5</v>
      </c>
      <c r="F8" s="10"/>
      <c r="G8" s="14">
        <f>'[1]1 Finances'!E10</f>
        <v>10029851</v>
      </c>
    </row>
    <row r="9" spans="1:7" ht="15">
      <c r="A9" s="8"/>
      <c r="B9" s="7"/>
      <c r="C9" s="7"/>
      <c r="D9" s="7"/>
      <c r="E9" s="12" t="s">
        <v>6</v>
      </c>
      <c r="F9" s="10"/>
      <c r="G9" s="14">
        <f>'[1]1 Finances'!E11</f>
        <v>0</v>
      </c>
    </row>
    <row r="10" spans="1:7" ht="15">
      <c r="A10" s="8"/>
      <c r="B10" s="7"/>
      <c r="C10" s="7"/>
      <c r="D10" s="7"/>
      <c r="E10" s="12" t="s">
        <v>7</v>
      </c>
      <c r="F10" s="10"/>
      <c r="G10" s="14">
        <f>'[1]1 Finances'!E15</f>
        <v>2786049</v>
      </c>
    </row>
    <row r="11" spans="1:7" ht="15">
      <c r="A11" s="8"/>
      <c r="B11" s="7"/>
      <c r="C11" s="7"/>
      <c r="D11" s="7"/>
      <c r="E11" s="12" t="s">
        <v>8</v>
      </c>
      <c r="F11" s="10"/>
      <c r="G11" s="14">
        <f>'[1]1 Finances'!E16</f>
        <v>0</v>
      </c>
    </row>
    <row r="12" spans="1:7" ht="15">
      <c r="A12" s="8"/>
      <c r="B12" s="7"/>
      <c r="C12" s="7"/>
      <c r="D12" s="7"/>
      <c r="E12" s="15"/>
      <c r="F12" s="10"/>
      <c r="G12" s="5"/>
    </row>
    <row r="13" spans="1:7" ht="15">
      <c r="A13" s="8"/>
      <c r="B13" s="5"/>
      <c r="C13" s="5"/>
      <c r="D13" s="5"/>
      <c r="E13" s="9" t="s">
        <v>9</v>
      </c>
      <c r="F13" s="10"/>
      <c r="G13" s="16"/>
    </row>
    <row r="14" spans="1:7" ht="15">
      <c r="A14" s="8"/>
      <c r="B14" s="5"/>
      <c r="C14" s="5"/>
      <c r="D14" s="5"/>
      <c r="E14" s="17" t="s">
        <v>10</v>
      </c>
      <c r="F14" s="10"/>
      <c r="G14" s="13">
        <f>'[1]3 Bâtiments'!G58</f>
        <v>615</v>
      </c>
    </row>
    <row r="15" spans="1:7" ht="15">
      <c r="A15" s="8"/>
      <c r="B15" s="5"/>
      <c r="C15" s="5"/>
      <c r="D15" s="5"/>
      <c r="E15" s="17" t="s">
        <v>11</v>
      </c>
      <c r="F15" s="10"/>
      <c r="G15" s="42">
        <f>'[1]5 Collecte'!C24</f>
        <v>4124.5199999999995</v>
      </c>
    </row>
    <row r="16" spans="1:7" ht="15">
      <c r="A16" s="8"/>
      <c r="B16" s="5"/>
      <c r="C16" s="5"/>
      <c r="D16" s="5"/>
      <c r="E16" s="17" t="s">
        <v>12</v>
      </c>
      <c r="F16" s="10"/>
      <c r="G16" s="42">
        <f>'[1]5 Collecte'!F24</f>
        <v>5163.513</v>
      </c>
    </row>
    <row r="17" spans="1:7" ht="15">
      <c r="A17" s="8"/>
      <c r="B17" s="5"/>
      <c r="C17" s="5"/>
      <c r="D17" s="5"/>
      <c r="E17" s="17" t="s">
        <v>13</v>
      </c>
      <c r="F17" s="10"/>
      <c r="G17" s="18">
        <f>'[1]5 Collecte'!I24</f>
        <v>460522</v>
      </c>
    </row>
    <row r="18" spans="1:7" ht="15">
      <c r="A18" s="8"/>
      <c r="B18" s="11"/>
      <c r="C18" s="11"/>
      <c r="D18" s="11"/>
      <c r="E18" s="17" t="s">
        <v>14</v>
      </c>
      <c r="F18" s="5"/>
      <c r="G18" s="18">
        <f>'[1]5 Collecte'!C42</f>
        <v>437.49</v>
      </c>
    </row>
    <row r="19" spans="1:7" ht="15">
      <c r="A19" s="8"/>
      <c r="B19" s="11"/>
      <c r="C19" s="11"/>
      <c r="D19" s="11"/>
      <c r="E19" s="17" t="s">
        <v>15</v>
      </c>
      <c r="F19" s="5"/>
      <c r="G19" s="13">
        <f>'[1]5 Collecte'!D42</f>
        <v>200</v>
      </c>
    </row>
    <row r="20" spans="1:7" ht="15">
      <c r="A20" s="8"/>
      <c r="B20" s="11"/>
      <c r="C20" s="11"/>
      <c r="D20" s="11"/>
      <c r="E20" s="17" t="s">
        <v>16</v>
      </c>
      <c r="F20" s="5"/>
      <c r="G20" s="13">
        <f>'[1]5 Collecte'!G73</f>
        <v>15</v>
      </c>
    </row>
    <row r="21" spans="1:7" ht="15">
      <c r="A21" s="8"/>
      <c r="B21" s="11"/>
      <c r="C21" s="11"/>
      <c r="D21" s="11"/>
      <c r="E21" s="12" t="s">
        <v>17</v>
      </c>
      <c r="F21" s="10"/>
      <c r="G21" s="42">
        <f>'[1]3 Bâtiments'!H58</f>
        <v>351045</v>
      </c>
    </row>
    <row r="22" spans="1:7" ht="15">
      <c r="A22" s="8"/>
      <c r="B22" s="11"/>
      <c r="C22" s="11"/>
      <c r="D22" s="11"/>
      <c r="E22" s="19" t="s">
        <v>18</v>
      </c>
      <c r="F22" s="10"/>
      <c r="G22" s="20" t="str">
        <f>'[1]4 Producteurs'!E9</f>
        <v>Oui</v>
      </c>
    </row>
    <row r="23" spans="1:7" ht="15">
      <c r="A23" s="8"/>
      <c r="B23" s="11"/>
      <c r="C23" s="11"/>
      <c r="D23" s="11"/>
      <c r="E23" s="21"/>
      <c r="F23" s="10"/>
      <c r="G23" s="5"/>
    </row>
    <row r="24" spans="1:7" ht="15">
      <c r="A24" s="8"/>
      <c r="B24" s="5"/>
      <c r="C24" s="5"/>
      <c r="D24" s="11"/>
      <c r="E24" s="9" t="s">
        <v>19</v>
      </c>
      <c r="F24" s="10"/>
      <c r="G24" s="5"/>
    </row>
    <row r="25" spans="1:7" ht="15">
      <c r="A25" s="8"/>
      <c r="B25" s="11"/>
      <c r="C25" s="11"/>
      <c r="D25" s="11"/>
      <c r="E25" s="17" t="s">
        <v>20</v>
      </c>
      <c r="F25" s="10"/>
      <c r="G25" s="13">
        <f>'[1]6 Traitement'!F10</f>
        <v>1639.68</v>
      </c>
    </row>
    <row r="26" spans="1:7" ht="24.75" customHeight="1">
      <c r="A26" s="22" t="s">
        <v>21</v>
      </c>
      <c r="B26" s="22"/>
      <c r="C26" s="22"/>
      <c r="D26" s="22"/>
      <c r="E26" s="22"/>
      <c r="F26" s="10"/>
      <c r="G26" s="23" t="str">
        <f>'[1]6 Traitement'!F11</f>
        <v>35.94 %</v>
      </c>
    </row>
    <row r="27" spans="1:7" ht="15">
      <c r="A27" s="8"/>
      <c r="B27" s="11"/>
      <c r="C27" s="11"/>
      <c r="D27" s="11"/>
      <c r="E27" s="17" t="s">
        <v>22</v>
      </c>
      <c r="F27" s="10"/>
      <c r="G27" s="13">
        <f>'[1]6 Traitement'!D27</f>
        <v>0</v>
      </c>
    </row>
    <row r="28" spans="1:7" ht="15">
      <c r="A28" s="8"/>
      <c r="B28" s="11"/>
      <c r="C28" s="11"/>
      <c r="D28" s="11"/>
      <c r="E28" s="17" t="s">
        <v>23</v>
      </c>
      <c r="F28" s="10"/>
      <c r="G28" s="13">
        <f>'[1]6 Traitement'!E27</f>
        <v>191</v>
      </c>
    </row>
    <row r="29" spans="1:7" ht="15">
      <c r="A29" s="8"/>
      <c r="B29" s="5"/>
      <c r="C29" s="5"/>
      <c r="D29" s="11"/>
      <c r="E29" s="17" t="s">
        <v>24</v>
      </c>
      <c r="F29" s="10"/>
      <c r="G29" s="13">
        <f>'[1]6 Traitement'!F30</f>
        <v>339.5</v>
      </c>
    </row>
    <row r="30" spans="1:7" ht="15">
      <c r="A30" s="8"/>
      <c r="B30" s="5"/>
      <c r="C30" s="5"/>
      <c r="D30" s="11"/>
      <c r="E30" s="17" t="s">
        <v>25</v>
      </c>
      <c r="F30" s="10"/>
      <c r="G30" s="23">
        <f>'[1]6 Traitement'!F31</f>
        <v>0.97</v>
      </c>
    </row>
    <row r="31" spans="1:7" ht="15">
      <c r="A31" s="8"/>
      <c r="B31" s="5"/>
      <c r="C31" s="5"/>
      <c r="D31" s="11"/>
      <c r="E31" s="5"/>
      <c r="F31" s="10"/>
      <c r="G31" s="5"/>
    </row>
    <row r="32" spans="1:7" ht="15">
      <c r="A32" s="8"/>
      <c r="B32" s="5"/>
      <c r="C32" s="5"/>
      <c r="D32" s="16"/>
      <c r="E32" s="24" t="s">
        <v>26</v>
      </c>
      <c r="F32" s="10"/>
      <c r="G32" s="5"/>
    </row>
    <row r="33" spans="1:7" ht="15">
      <c r="A33" s="8"/>
      <c r="B33" s="5"/>
      <c r="C33" s="5"/>
      <c r="D33" s="16"/>
      <c r="E33" s="12" t="s">
        <v>27</v>
      </c>
      <c r="F33" s="10"/>
      <c r="G33" s="42">
        <f>'[1]8 Conservation'!F55</f>
        <v>280000</v>
      </c>
    </row>
    <row r="34" spans="1:7" ht="30" customHeight="1">
      <c r="A34" s="36" t="s">
        <v>28</v>
      </c>
      <c r="B34" s="36"/>
      <c r="C34" s="36"/>
      <c r="D34" s="36"/>
      <c r="E34" s="36"/>
      <c r="F34" s="10"/>
      <c r="G34" s="25">
        <f>G33/G21</f>
        <v>0.7976185389337549</v>
      </c>
    </row>
    <row r="35" spans="1:7" ht="15">
      <c r="A35" s="8"/>
      <c r="B35" s="5"/>
      <c r="C35" s="5"/>
      <c r="D35" s="16"/>
      <c r="E35" s="19" t="s">
        <v>29</v>
      </c>
      <c r="F35" s="10"/>
      <c r="G35" s="42">
        <f>SUM('[1]3 Bâtiments'!D13:H13)</f>
        <v>65547</v>
      </c>
    </row>
    <row r="36" spans="1:7" ht="15">
      <c r="A36" s="8"/>
      <c r="B36" s="5"/>
      <c r="C36" s="5"/>
      <c r="D36" s="16"/>
      <c r="E36" s="19" t="s">
        <v>30</v>
      </c>
      <c r="F36" s="10"/>
      <c r="G36" s="42">
        <f>'[1]8 Conservation'!F19</f>
        <v>34200</v>
      </c>
    </row>
    <row r="37" spans="1:7" ht="15">
      <c r="A37" s="8"/>
      <c r="B37" s="5"/>
      <c r="C37" s="5"/>
      <c r="D37" s="16"/>
      <c r="E37" s="17" t="s">
        <v>31</v>
      </c>
      <c r="F37" s="10"/>
      <c r="G37" s="26">
        <f>G36/G35</f>
        <v>0.5217630097487299</v>
      </c>
    </row>
    <row r="38" spans="1:7" ht="15">
      <c r="A38" s="8"/>
      <c r="B38" s="5"/>
      <c r="C38" s="5"/>
      <c r="D38" s="16"/>
      <c r="E38" s="17" t="s">
        <v>32</v>
      </c>
      <c r="F38" s="10"/>
      <c r="G38" s="42">
        <f>SUM('[1]3 Bâtiments'!D10:H10)</f>
        <v>112725</v>
      </c>
    </row>
    <row r="39" spans="1:7" ht="15">
      <c r="A39" s="8"/>
      <c r="B39" s="5"/>
      <c r="C39" s="5"/>
      <c r="D39" s="16"/>
      <c r="E39" s="17" t="s">
        <v>33</v>
      </c>
      <c r="F39" s="10"/>
      <c r="G39" s="42">
        <f>'[1]9 Numérisation'!D16</f>
        <v>15692.75</v>
      </c>
    </row>
    <row r="40" spans="1:7" ht="15">
      <c r="A40" s="8"/>
      <c r="B40" s="10"/>
      <c r="C40" s="10"/>
      <c r="D40" s="27"/>
      <c r="E40" s="17" t="s">
        <v>34</v>
      </c>
      <c r="F40" s="10"/>
      <c r="G40" s="13">
        <f>'[1]8 Conservation'!C64</f>
        <v>1733</v>
      </c>
    </row>
    <row r="41" spans="1:7" ht="15">
      <c r="A41" s="8"/>
      <c r="B41" s="10"/>
      <c r="C41" s="10"/>
      <c r="D41" s="27"/>
      <c r="E41" s="17" t="s">
        <v>35</v>
      </c>
      <c r="F41" s="10"/>
      <c r="G41" s="14">
        <f>'[1]1 Finances'!E21</f>
        <v>0</v>
      </c>
    </row>
    <row r="42" spans="1:7" ht="15">
      <c r="A42" s="8"/>
      <c r="B42" s="10"/>
      <c r="C42" s="10"/>
      <c r="D42" s="27"/>
      <c r="E42" s="17" t="s">
        <v>36</v>
      </c>
      <c r="F42" s="10"/>
      <c r="G42" s="13">
        <f>'[1]3 Bâtiments'!F68</f>
        <v>3</v>
      </c>
    </row>
    <row r="43" spans="1:7" ht="15">
      <c r="A43" s="8"/>
      <c r="B43" s="28"/>
      <c r="C43" s="28"/>
      <c r="D43" s="29"/>
      <c r="E43" s="5"/>
      <c r="F43" s="10"/>
      <c r="G43" s="5"/>
    </row>
    <row r="44" spans="1:7" ht="15">
      <c r="A44" s="8"/>
      <c r="B44" s="5"/>
      <c r="C44" s="5"/>
      <c r="D44" s="5"/>
      <c r="E44" s="24" t="s">
        <v>37</v>
      </c>
      <c r="F44" s="10"/>
      <c r="G44" s="5"/>
    </row>
    <row r="45" spans="1:7" ht="15">
      <c r="A45" s="8"/>
      <c r="B45" s="5"/>
      <c r="C45" s="5"/>
      <c r="D45" s="16"/>
      <c r="E45" s="19" t="s">
        <v>38</v>
      </c>
      <c r="F45" s="10"/>
      <c r="G45" s="42">
        <f>'[1]3 Bâtiments'!E58</f>
        <v>435080</v>
      </c>
    </row>
    <row r="46" spans="1:7" ht="15">
      <c r="A46" s="8"/>
      <c r="B46" s="5"/>
      <c r="C46" s="5"/>
      <c r="D46" s="16"/>
      <c r="E46" s="19" t="s">
        <v>39</v>
      </c>
      <c r="F46" s="10"/>
      <c r="G46" s="42">
        <f>'[1]3 Bâtiments'!H58</f>
        <v>351045</v>
      </c>
    </row>
    <row r="47" spans="1:7" ht="15">
      <c r="A47" s="8"/>
      <c r="B47" s="5"/>
      <c r="C47" s="5"/>
      <c r="D47" s="16"/>
      <c r="E47" s="17" t="s">
        <v>40</v>
      </c>
      <c r="F47" s="10"/>
      <c r="G47" s="26">
        <f>G46/G45</f>
        <v>0.8068516134963685</v>
      </c>
    </row>
    <row r="48" spans="1:7" ht="15">
      <c r="A48" s="8"/>
      <c r="B48" s="5"/>
      <c r="C48" s="5"/>
      <c r="D48" s="16"/>
      <c r="E48" s="17" t="s">
        <v>41</v>
      </c>
      <c r="F48" s="10"/>
      <c r="G48" s="42">
        <f>'[1]3 Bâtiments'!I58</f>
        <v>84035</v>
      </c>
    </row>
    <row r="49" spans="1:7" ht="15">
      <c r="A49" s="8"/>
      <c r="B49" s="30"/>
      <c r="C49" s="30"/>
      <c r="D49" s="5"/>
      <c r="E49" s="5"/>
      <c r="F49" s="10"/>
      <c r="G49" s="5"/>
    </row>
    <row r="50" spans="1:7" ht="15">
      <c r="A50" s="8"/>
      <c r="B50" s="5"/>
      <c r="C50" s="5"/>
      <c r="D50" s="31"/>
      <c r="E50" s="24" t="s">
        <v>42</v>
      </c>
      <c r="F50" s="10"/>
      <c r="G50" s="5"/>
    </row>
    <row r="51" spans="1:7" ht="15">
      <c r="A51" s="8"/>
      <c r="B51" s="5"/>
      <c r="C51" s="5"/>
      <c r="D51" s="31"/>
      <c r="E51" s="17" t="s">
        <v>43</v>
      </c>
      <c r="F51" s="10"/>
      <c r="G51" s="42">
        <f>'[1]9 Numérisation'!D27</f>
        <v>154895</v>
      </c>
    </row>
    <row r="52" spans="1:7" ht="27" customHeight="1">
      <c r="A52" s="37" t="s">
        <v>44</v>
      </c>
      <c r="B52" s="37"/>
      <c r="C52" s="37"/>
      <c r="D52" s="37"/>
      <c r="E52" s="37"/>
      <c r="F52" s="10"/>
      <c r="G52" s="42">
        <f>'[1]9 Numérisation'!B43</f>
        <v>8995006</v>
      </c>
    </row>
    <row r="53" spans="1:7" ht="15">
      <c r="A53" s="8"/>
      <c r="B53" s="5"/>
      <c r="C53" s="5"/>
      <c r="D53" s="31"/>
      <c r="E53" s="17" t="s">
        <v>45</v>
      </c>
      <c r="F53" s="10"/>
      <c r="G53" s="13">
        <f>'[1]9 Numérisation'!B44</f>
        <v>0</v>
      </c>
    </row>
    <row r="54" spans="1:7" ht="15">
      <c r="A54" s="8"/>
      <c r="B54" s="5"/>
      <c r="C54" s="5"/>
      <c r="D54" s="31"/>
      <c r="E54" s="17" t="s">
        <v>46</v>
      </c>
      <c r="F54" s="10"/>
      <c r="G54" s="42">
        <f>'[1]9 Numérisation'!D28</f>
        <v>47177</v>
      </c>
    </row>
    <row r="55" spans="1:7" ht="30" customHeight="1">
      <c r="A55" s="37" t="s">
        <v>47</v>
      </c>
      <c r="B55" s="37"/>
      <c r="C55" s="37"/>
      <c r="D55" s="37"/>
      <c r="E55" s="37"/>
      <c r="F55" s="10"/>
      <c r="G55" s="42">
        <f>'[1]9 Numérisation'!B45</f>
        <v>211051</v>
      </c>
    </row>
    <row r="56" spans="1:7" ht="15">
      <c r="A56" s="8"/>
      <c r="B56" s="5"/>
      <c r="C56" s="5"/>
      <c r="D56" s="31"/>
      <c r="E56" s="17"/>
      <c r="F56" s="10"/>
      <c r="G56" s="32"/>
    </row>
    <row r="57" spans="1:7" ht="15">
      <c r="A57" s="8"/>
      <c r="B57" s="8"/>
      <c r="C57" s="8"/>
      <c r="D57" s="31"/>
      <c r="E57" s="24" t="s">
        <v>48</v>
      </c>
      <c r="F57" s="10"/>
      <c r="G57" s="5"/>
    </row>
    <row r="58" spans="1:7" ht="15">
      <c r="A58" s="8"/>
      <c r="B58" s="8"/>
      <c r="C58" s="8"/>
      <c r="D58" s="31"/>
      <c r="E58" s="17" t="s">
        <v>49</v>
      </c>
      <c r="F58" s="10"/>
      <c r="G58" s="13">
        <f>'[1]11 Site internet'!C6</f>
        <v>0</v>
      </c>
    </row>
    <row r="59" spans="1:7" ht="15">
      <c r="A59" s="8"/>
      <c r="B59" s="8"/>
      <c r="C59" s="8"/>
      <c r="D59" s="31"/>
      <c r="E59" s="17" t="s">
        <v>50</v>
      </c>
      <c r="F59" s="10"/>
      <c r="G59" s="42">
        <f>SUM('[1]11 Site internet'!C9:C10)</f>
        <v>2013</v>
      </c>
    </row>
    <row r="60" spans="1:7" ht="30.75" customHeight="1">
      <c r="A60" s="38" t="s">
        <v>51</v>
      </c>
      <c r="B60" s="38"/>
      <c r="C60" s="38"/>
      <c r="D60" s="38"/>
      <c r="E60" s="38"/>
      <c r="F60" s="10"/>
      <c r="G60" s="42">
        <f>'[1]9 Numérisation'!D43</f>
        <v>6895971</v>
      </c>
    </row>
    <row r="61" spans="1:7" ht="15">
      <c r="A61" s="8"/>
      <c r="B61" s="8"/>
      <c r="C61" s="8"/>
      <c r="D61" s="31"/>
      <c r="E61" s="17" t="s">
        <v>45</v>
      </c>
      <c r="F61" s="10"/>
      <c r="G61" s="13">
        <f>'[1]9 Numérisation'!D44</f>
        <v>0</v>
      </c>
    </row>
    <row r="62" spans="1:7" ht="26.25" customHeight="1">
      <c r="A62" s="39" t="s">
        <v>52</v>
      </c>
      <c r="B62" s="39"/>
      <c r="C62" s="39"/>
      <c r="D62" s="39"/>
      <c r="E62" s="39"/>
      <c r="F62" s="10"/>
      <c r="G62" s="26">
        <f>G60/G52</f>
        <v>0.7666444024606542</v>
      </c>
    </row>
    <row r="63" spans="1:7" ht="28.5" customHeight="1">
      <c r="A63" s="37" t="s">
        <v>53</v>
      </c>
      <c r="B63" s="37"/>
      <c r="C63" s="37"/>
      <c r="D63" s="37"/>
      <c r="E63" s="37"/>
      <c r="F63" s="10"/>
      <c r="G63" s="42">
        <f>'[1]9 Numérisation'!D45</f>
        <v>112421</v>
      </c>
    </row>
    <row r="64" spans="1:7" ht="27.75" customHeight="1">
      <c r="A64" s="37" t="s">
        <v>54</v>
      </c>
      <c r="B64" s="37"/>
      <c r="C64" s="37"/>
      <c r="D64" s="37"/>
      <c r="E64" s="37"/>
      <c r="F64" s="10"/>
      <c r="G64" s="26">
        <f>G63/G55</f>
        <v>0.5326721977152442</v>
      </c>
    </row>
    <row r="65" spans="1:7" ht="15">
      <c r="A65" s="8"/>
      <c r="B65" s="8"/>
      <c r="C65" s="8"/>
      <c r="D65" s="31"/>
      <c r="E65" s="17" t="s">
        <v>55</v>
      </c>
      <c r="F65" s="10"/>
      <c r="G65" s="42">
        <f>'[1]9 Numérisation'!C43</f>
        <v>506008</v>
      </c>
    </row>
    <row r="66" spans="1:7" ht="27" customHeight="1">
      <c r="A66" s="37" t="s">
        <v>56</v>
      </c>
      <c r="B66" s="37"/>
      <c r="C66" s="37"/>
      <c r="D66" s="37"/>
      <c r="E66" s="37"/>
      <c r="F66" s="10"/>
      <c r="G66" s="26">
        <f>G65/G52</f>
        <v>0.056254326011566866</v>
      </c>
    </row>
    <row r="67" spans="1:7" ht="15">
      <c r="A67" s="8"/>
      <c r="B67" s="8"/>
      <c r="C67" s="8"/>
      <c r="D67" s="31"/>
      <c r="E67" s="17" t="s">
        <v>57</v>
      </c>
      <c r="F67" s="10"/>
      <c r="G67" s="13">
        <f>'[1]9 Numérisation'!C45</f>
        <v>0</v>
      </c>
    </row>
    <row r="68" spans="1:7" ht="27.75" customHeight="1">
      <c r="A68" s="37" t="s">
        <v>58</v>
      </c>
      <c r="B68" s="37"/>
      <c r="C68" s="37"/>
      <c r="D68" s="37"/>
      <c r="E68" s="37"/>
      <c r="F68" s="10"/>
      <c r="G68" s="26">
        <f>G67/G55</f>
        <v>0</v>
      </c>
    </row>
    <row r="69" spans="1:7" ht="15">
      <c r="A69" s="8"/>
      <c r="B69" s="8"/>
      <c r="C69" s="8"/>
      <c r="D69" s="31"/>
      <c r="E69" s="5"/>
      <c r="F69" s="10"/>
      <c r="G69" s="5"/>
    </row>
    <row r="70" spans="1:7" ht="15">
      <c r="A70" s="8"/>
      <c r="B70" s="8"/>
      <c r="C70" s="8"/>
      <c r="D70" s="31"/>
      <c r="E70" s="24" t="s">
        <v>59</v>
      </c>
      <c r="F70" s="10"/>
      <c r="G70" s="5"/>
    </row>
    <row r="71" spans="1:7" ht="15">
      <c r="A71" s="8"/>
      <c r="B71" s="8"/>
      <c r="C71" s="8"/>
      <c r="D71" s="31"/>
      <c r="E71" s="33" t="s">
        <v>60</v>
      </c>
      <c r="F71" s="10"/>
      <c r="G71" s="42">
        <f>'[1]10 Communication'!E17</f>
        <v>16256</v>
      </c>
    </row>
    <row r="72" spans="1:7" ht="15">
      <c r="A72" s="8"/>
      <c r="B72" s="8"/>
      <c r="C72" s="8"/>
      <c r="D72" s="31"/>
      <c r="E72" s="33" t="s">
        <v>61</v>
      </c>
      <c r="F72" s="10"/>
      <c r="G72" s="13" t="s">
        <v>62</v>
      </c>
    </row>
    <row r="73" spans="1:7" ht="15">
      <c r="A73" s="8"/>
      <c r="B73" s="8"/>
      <c r="C73" s="8"/>
      <c r="D73" s="31"/>
      <c r="E73" s="33" t="s">
        <v>63</v>
      </c>
      <c r="F73" s="10"/>
      <c r="G73" s="26" t="s">
        <v>64</v>
      </c>
    </row>
    <row r="74" spans="1:7" ht="15">
      <c r="A74" s="8"/>
      <c r="B74" s="8"/>
      <c r="C74" s="8"/>
      <c r="D74" s="31"/>
      <c r="E74" s="33" t="s">
        <v>65</v>
      </c>
      <c r="F74" s="10"/>
      <c r="G74" s="13" t="s">
        <v>62</v>
      </c>
    </row>
    <row r="75" spans="1:7" ht="15">
      <c r="A75" s="8"/>
      <c r="B75" s="8"/>
      <c r="C75" s="8"/>
      <c r="D75" s="31"/>
      <c r="E75" s="33" t="s">
        <v>63</v>
      </c>
      <c r="F75" s="10"/>
      <c r="G75" s="26" t="s">
        <v>64</v>
      </c>
    </row>
    <row r="76" spans="1:7" ht="15">
      <c r="A76" s="8"/>
      <c r="B76" s="8"/>
      <c r="C76" s="8"/>
      <c r="D76" s="31"/>
      <c r="E76" s="33" t="s">
        <v>66</v>
      </c>
      <c r="F76" s="10"/>
      <c r="G76" s="13" t="s">
        <v>62</v>
      </c>
    </row>
    <row r="77" spans="1:7" ht="15">
      <c r="A77" s="8"/>
      <c r="B77" s="8"/>
      <c r="C77" s="8"/>
      <c r="D77" s="31"/>
      <c r="E77" s="33" t="s">
        <v>63</v>
      </c>
      <c r="F77" s="10"/>
      <c r="G77" s="26" t="s">
        <v>64</v>
      </c>
    </row>
    <row r="78" spans="1:7" ht="15">
      <c r="A78" s="8"/>
      <c r="B78" s="8"/>
      <c r="C78" s="8"/>
      <c r="D78" s="31"/>
      <c r="E78" s="33" t="s">
        <v>67</v>
      </c>
      <c r="F78" s="10"/>
      <c r="G78" s="42">
        <f>'[1]10 Communication'!E15</f>
        <v>38823</v>
      </c>
    </row>
    <row r="79" spans="1:7" ht="15">
      <c r="A79" s="8"/>
      <c r="B79" s="8"/>
      <c r="C79" s="8"/>
      <c r="D79" s="31"/>
      <c r="E79" s="33" t="s">
        <v>68</v>
      </c>
      <c r="F79" s="10"/>
      <c r="G79" s="42">
        <f>'[1]10 Communication'!E25</f>
        <v>141224</v>
      </c>
    </row>
    <row r="80" spans="1:7" ht="15">
      <c r="A80" s="8"/>
      <c r="B80" s="8"/>
      <c r="C80" s="8"/>
      <c r="D80" s="31"/>
      <c r="E80" s="33" t="s">
        <v>69</v>
      </c>
      <c r="F80" s="10"/>
      <c r="G80" s="42">
        <v>15062</v>
      </c>
    </row>
    <row r="81" spans="1:7" ht="15">
      <c r="A81" s="8"/>
      <c r="B81" s="8"/>
      <c r="C81" s="8"/>
      <c r="D81" s="31"/>
      <c r="E81" s="33" t="s">
        <v>70</v>
      </c>
      <c r="F81" s="10"/>
      <c r="G81" s="42">
        <f>'[1]10 Communication'!E35</f>
        <v>1329</v>
      </c>
    </row>
    <row r="82" spans="1:7" ht="15">
      <c r="A82" s="8"/>
      <c r="B82" s="8"/>
      <c r="C82" s="8"/>
      <c r="D82" s="31"/>
      <c r="E82" s="33" t="s">
        <v>71</v>
      </c>
      <c r="F82" s="10"/>
      <c r="G82" s="42">
        <f>'[1]10 Communication'!E36</f>
        <v>8990</v>
      </c>
    </row>
    <row r="83" spans="1:7" ht="15">
      <c r="A83" s="8"/>
      <c r="B83" s="8"/>
      <c r="C83" s="8"/>
      <c r="D83" s="31"/>
      <c r="E83" s="5"/>
      <c r="F83" s="10"/>
      <c r="G83" s="5"/>
    </row>
    <row r="84" spans="1:7" ht="15">
      <c r="A84" s="8"/>
      <c r="B84" s="8"/>
      <c r="C84" s="8"/>
      <c r="D84" s="31"/>
      <c r="E84" s="24" t="s">
        <v>72</v>
      </c>
      <c r="F84" s="2"/>
      <c r="G84" s="34"/>
    </row>
    <row r="85" spans="1:7" ht="15">
      <c r="A85" s="8"/>
      <c r="B85" s="8"/>
      <c r="C85" s="8"/>
      <c r="D85" s="31"/>
      <c r="E85" s="35" t="s">
        <v>73</v>
      </c>
      <c r="F85" s="2"/>
      <c r="G85" s="42">
        <f>'[1]11 Site internet'!B17+'[1]11 Site internet'!C17</f>
        <v>17689458</v>
      </c>
    </row>
    <row r="86" spans="1:7" ht="15">
      <c r="A86" s="8"/>
      <c r="B86" s="8"/>
      <c r="C86" s="8"/>
      <c r="D86" s="31"/>
      <c r="E86" s="35" t="s">
        <v>74</v>
      </c>
      <c r="F86" s="2"/>
      <c r="G86" s="42">
        <f>'[1]11 Site internet'!B18+'[1]11 Site internet'!C18</f>
        <v>1348374</v>
      </c>
    </row>
    <row r="87" spans="1:7" ht="15">
      <c r="A87" s="8"/>
      <c r="B87" s="8"/>
      <c r="C87" s="8"/>
      <c r="D87" s="31"/>
      <c r="E87" s="35" t="s">
        <v>75</v>
      </c>
      <c r="F87" s="2"/>
      <c r="G87" s="42">
        <f>'[1]11 Site internet'!B19</f>
        <v>492215</v>
      </c>
    </row>
    <row r="88" spans="1:7" ht="15">
      <c r="A88" s="8"/>
      <c r="B88" s="8"/>
      <c r="C88" s="8"/>
      <c r="D88" s="31"/>
      <c r="E88" s="5"/>
      <c r="F88" s="2"/>
      <c r="G88" s="5"/>
    </row>
    <row r="89" spans="1:7" ht="15">
      <c r="A89" s="8"/>
      <c r="B89" s="8"/>
      <c r="C89" s="8"/>
      <c r="D89" s="31"/>
      <c r="E89" s="24" t="s">
        <v>76</v>
      </c>
      <c r="F89" s="2"/>
      <c r="G89" s="5"/>
    </row>
    <row r="90" spans="1:7" ht="15">
      <c r="A90" s="8"/>
      <c r="B90" s="8"/>
      <c r="C90" s="8"/>
      <c r="D90" s="31"/>
      <c r="E90" s="35" t="s">
        <v>77</v>
      </c>
      <c r="F90" s="2"/>
      <c r="G90" s="13">
        <f>'[1]12 Valorisation'!G7</f>
        <v>10</v>
      </c>
    </row>
    <row r="91" spans="1:7" ht="15">
      <c r="A91" s="8"/>
      <c r="B91" s="8"/>
      <c r="C91" s="8"/>
      <c r="D91" s="31"/>
      <c r="E91" s="35" t="s">
        <v>78</v>
      </c>
      <c r="F91" s="2"/>
      <c r="G91" s="42">
        <f>'[1]12 Valorisation'!H36</f>
        <v>126447</v>
      </c>
    </row>
    <row r="92" spans="1:7" ht="15">
      <c r="A92" s="8"/>
      <c r="B92" s="8"/>
      <c r="C92" s="8"/>
      <c r="D92" s="31"/>
      <c r="E92" s="35" t="s">
        <v>79</v>
      </c>
      <c r="F92" s="2"/>
      <c r="G92" s="13">
        <f>'[1]12 Valorisation'!H37</f>
        <v>732</v>
      </c>
    </row>
    <row r="93" spans="1:7" ht="26.25" customHeight="1">
      <c r="A93" s="40" t="s">
        <v>80</v>
      </c>
      <c r="B93" s="40"/>
      <c r="C93" s="40"/>
      <c r="D93" s="40"/>
      <c r="E93" s="40"/>
      <c r="F93" s="2"/>
      <c r="G93" s="13">
        <f>'[1]12 Valorisation'!H40</f>
        <v>0</v>
      </c>
    </row>
    <row r="94" spans="1:7" ht="15">
      <c r="A94" s="8"/>
      <c r="B94" s="8"/>
      <c r="C94" s="8"/>
      <c r="D94" s="31"/>
      <c r="E94" s="35" t="s">
        <v>81</v>
      </c>
      <c r="F94" s="2"/>
      <c r="G94" s="13" t="str">
        <f>'[1]11 Site internet'!C42</f>
        <v>Non</v>
      </c>
    </row>
    <row r="95" spans="1:7" ht="15">
      <c r="A95" s="8"/>
      <c r="B95" s="8"/>
      <c r="C95" s="8"/>
      <c r="D95" s="31"/>
      <c r="E95" s="35" t="s">
        <v>82</v>
      </c>
      <c r="F95" s="2"/>
      <c r="G95" s="42">
        <f>'[1]12 Valorisation'!H150</f>
        <v>9634</v>
      </c>
    </row>
    <row r="96" spans="1:7" ht="15">
      <c r="A96" s="8"/>
      <c r="B96" s="8"/>
      <c r="C96" s="8"/>
      <c r="D96" s="31"/>
      <c r="E96" s="19" t="s">
        <v>83</v>
      </c>
      <c r="F96" s="2"/>
      <c r="G96" s="42">
        <f>'[1]12 Valorisation'!H114</f>
        <v>41356</v>
      </c>
    </row>
    <row r="97" spans="1:7" ht="15">
      <c r="A97" s="8"/>
      <c r="B97" s="8"/>
      <c r="C97" s="8"/>
      <c r="D97" s="31"/>
      <c r="E97" s="35"/>
      <c r="F97" s="2"/>
      <c r="G97" s="32"/>
    </row>
    <row r="98" spans="1:7" ht="25.5" customHeight="1">
      <c r="A98" s="36" t="s">
        <v>84</v>
      </c>
      <c r="B98" s="36"/>
      <c r="C98" s="36"/>
      <c r="D98" s="36"/>
      <c r="E98" s="36"/>
      <c r="F98" s="2"/>
      <c r="G98" s="41">
        <f>SUM('[1]10 Communication'!E15,'[1]12 Valorisation'!H36,'[1]12 Valorisation'!H114,('[1]12 Valorisation'!H150-'[1]12 Valorisation'!H37))</f>
        <v>215528</v>
      </c>
    </row>
    <row r="99" spans="1:7" ht="15">
      <c r="A99" s="5"/>
      <c r="B99" s="5"/>
      <c r="C99" s="5"/>
      <c r="D99" s="5"/>
      <c r="E99" s="5"/>
      <c r="F99" s="10"/>
      <c r="G99" s="5"/>
    </row>
    <row r="100" spans="1:7" ht="15">
      <c r="A100" s="5"/>
      <c r="B100" s="5"/>
      <c r="C100" s="5"/>
      <c r="D100" s="5"/>
      <c r="E100" s="5"/>
      <c r="F100" s="10"/>
      <c r="G100" s="5"/>
    </row>
  </sheetData>
  <sheetProtection/>
  <mergeCells count="13">
    <mergeCell ref="A66:E66"/>
    <mergeCell ref="A68:E68"/>
    <mergeCell ref="A93:E93"/>
    <mergeCell ref="A1:G1"/>
    <mergeCell ref="A26:E26"/>
    <mergeCell ref="A98:E98"/>
    <mergeCell ref="A34:E34"/>
    <mergeCell ref="A52:E52"/>
    <mergeCell ref="A55:E55"/>
    <mergeCell ref="A60:E60"/>
    <mergeCell ref="A62:E62"/>
    <mergeCell ref="A63:E63"/>
    <mergeCell ref="A64:E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marine.zelverte</dc:creator>
  <cp:keywords/>
  <dc:description/>
  <cp:lastModifiedBy>marine.zelverte</cp:lastModifiedBy>
  <cp:lastPrinted>2018-04-26T14:23:03Z</cp:lastPrinted>
  <dcterms:created xsi:type="dcterms:W3CDTF">2018-04-26T14:19:20Z</dcterms:created>
  <dcterms:modified xsi:type="dcterms:W3CDTF">2018-04-26T14:25:14Z</dcterms:modified>
  <cp:category/>
  <cp:version/>
  <cp:contentType/>
  <cp:contentStatus/>
</cp:coreProperties>
</file>